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ANUAL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G59" i="1" l="1"/>
  <c r="G51" i="1"/>
  <c r="G43" i="1"/>
  <c r="G42" i="1"/>
  <c r="G39" i="1"/>
  <c r="G38" i="1"/>
  <c r="G37" i="1"/>
  <c r="G35" i="1"/>
  <c r="G34" i="1"/>
  <c r="G33" i="1"/>
  <c r="G32" i="1"/>
  <c r="G31" i="1"/>
  <c r="G29" i="1"/>
  <c r="G26" i="1"/>
  <c r="G24" i="1"/>
  <c r="G22" i="1"/>
  <c r="G21" i="1"/>
  <c r="G95" i="1"/>
  <c r="G91" i="1"/>
  <c r="G90" i="1"/>
  <c r="G89" i="1"/>
  <c r="G87" i="1"/>
  <c r="G98" i="1"/>
  <c r="G16" i="1"/>
  <c r="G19" i="1"/>
  <c r="G13" i="1" l="1"/>
  <c r="G17" i="1"/>
  <c r="G15" i="1" l="1"/>
  <c r="F52" i="1"/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9" i="1"/>
  <c r="H91" i="1"/>
  <c r="H92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6" i="1"/>
  <c r="H42" i="1"/>
  <c r="H46" i="1"/>
  <c r="H47" i="1"/>
  <c r="H41" i="1"/>
  <c r="H32" i="1"/>
  <c r="H36" i="1"/>
  <c r="H37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H96" i="1" s="1"/>
  <c r="E97" i="1"/>
  <c r="H97" i="1" s="1"/>
  <c r="E98" i="1"/>
  <c r="H98" i="1" s="1"/>
  <c r="E99" i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E92" i="1"/>
  <c r="E93" i="1"/>
  <c r="H93" i="1" s="1"/>
  <c r="E87" i="1"/>
  <c r="H87" i="1" s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H53" i="1" s="1"/>
  <c r="E54" i="1"/>
  <c r="H54" i="1" s="1"/>
  <c r="E55" i="1"/>
  <c r="H55" i="1" s="1"/>
  <c r="E56" i="1"/>
  <c r="E57" i="1"/>
  <c r="H57" i="1" s="1"/>
  <c r="E58" i="1"/>
  <c r="H58" i="1" s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E47" i="1"/>
  <c r="E48" i="1"/>
  <c r="H48" i="1" s="1"/>
  <c r="E49" i="1"/>
  <c r="H49" i="1" s="1"/>
  <c r="E41" i="1"/>
  <c r="E32" i="1"/>
  <c r="E33" i="1"/>
  <c r="H33" i="1" s="1"/>
  <c r="E34" i="1"/>
  <c r="H34" i="1" s="1"/>
  <c r="E35" i="1"/>
  <c r="H35" i="1" s="1"/>
  <c r="E36" i="1"/>
  <c r="E37" i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D85" i="1" l="1"/>
  <c r="F85" i="1"/>
  <c r="C85" i="1"/>
  <c r="D10" i="1"/>
  <c r="G85" i="1"/>
  <c r="H85" i="1"/>
  <c r="G10" i="1"/>
  <c r="F10" i="1"/>
  <c r="C10" i="1"/>
  <c r="H10" i="1"/>
  <c r="E85" i="1"/>
  <c r="E10" i="1"/>
  <c r="D160" i="1" l="1"/>
  <c r="F160" i="1"/>
  <c r="C160" i="1"/>
  <c r="E160" i="1"/>
  <c r="G160" i="1"/>
  <c r="H160" i="1"/>
</calcChain>
</file>

<file path=xl/sharedStrings.xml><?xml version="1.0" encoding="utf-8"?>
<sst xmlns="http://schemas.openxmlformats.org/spreadsheetml/2006/main" count="168" uniqueCount="95">
  <si>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</si>
  <si>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</si>
  <si>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</si>
  <si>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</si>
  <si>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</si>
  <si>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</si>
  <si>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</si>
  <si>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</si>
  <si>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</si>
  <si>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</si>
  <si>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</si>
  <si>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</si>
  <si>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</si>
  <si>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</si>
  <si>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</si>
  <si>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</si>
  <si>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</si>
  <si>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</si>
  <si>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</si>
  <si>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</si>
  <si>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</si>
  <si>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</si>
  <si>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</si>
  <si>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</si>
  <si>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</si>
  <si>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</si>
  <si>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</si>
  <si>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</si>
  <si>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</si>
  <si>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</si>
  <si>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</si>
  <si>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</si>
  <si>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</si>
  <si>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</si>
  <si>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</si>
  <si>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</si>
  <si>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</si>
  <si>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</si>
  <si>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</si>
  <si>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</si>
  <si>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</si>
  <si>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</si>
  <si>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</si>
  <si>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</si>
  <si>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</si>
  <si>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</si>
  <si>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</si>
  <si>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</si>
  <si>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</si>
  <si>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</si>
  <si>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</si>
  <si>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</si>
  <si>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</si>
  <si>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</si>
  <si>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</si>
  <si>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</si>
  <si>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</si>
  <si>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</si>
  <si>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</si>
  <si>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</si>
  <si>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</si>
  <si>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</si>
  <si>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</si>
  <si>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</si>
  <si>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</si>
  <si>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</si>
  <si>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</si>
  <si>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</si>
  <si>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</si>
  <si>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</si>
  <si>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</si>
  <si>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</si>
  <si>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</si>
  <si>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</si>
  <si>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</si>
  <si>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</si>
  <si>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</si>
  <si>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</si>
  <si>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</si>
  <si>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</si>
  <si>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</si>
  <si>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</si>
  <si>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</si>
  <si>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</si>
  <si>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</si>
  <si>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</si>
  <si>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</si>
  <si>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</si>
  <si>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SUBSISTEMA DE PREPARATORIA ABIERTA Y TELEBACHILLERATO DEL ESTADO DE CHIHUAHUA</t>
  </si>
  <si>
    <t xml:space="preserve">                        Mtra. Almendra del Carmen Piñon Cano</t>
  </si>
  <si>
    <t>C.P. Viena Georgina Covarrubias Ordóñez</t>
  </si>
  <si>
    <t xml:space="preserve">                              Directora Administrativa</t>
  </si>
  <si>
    <t xml:space="preserve">              Jefe Depto Recursos Financieros</t>
  </si>
  <si>
    <t>Bajo protesta de decir la verdad declaramos que los Estados Financieros y sus Notas son razonablemente correctos y responsabilidad del emisor.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</si>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</sst>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02" zoomScale="90" zoomScaleNormal="90" workbookViewId="0">
      <selection activeCell="B2" sqref="B2:H170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4" t="s">
        <v>88</v>
      </c>
      <c r="C2" s="45"/>
      <c r="D2" s="45"/>
      <c r="E2" s="45"/>
      <c r="F2" s="45"/>
      <c r="G2" s="45"/>
      <c r="H2" s="46"/>
    </row>
    <row r="3" spans="2:9" x14ac:dyDescent="0.2">
      <c r="B3" s="47" t="s">
        <v>1</v>
      </c>
      <c r="C3" s="48"/>
      <c r="D3" s="48"/>
      <c r="E3" s="48"/>
      <c r="F3" s="48"/>
      <c r="G3" s="48"/>
      <c r="H3" s="49"/>
    </row>
    <row r="4" spans="2:9" x14ac:dyDescent="0.2">
      <c r="B4" s="47" t="s">
        <v>2</v>
      </c>
      <c r="C4" s="48"/>
      <c r="D4" s="48"/>
      <c r="E4" s="48"/>
      <c r="F4" s="48"/>
      <c r="G4" s="48"/>
      <c r="H4" s="49"/>
    </row>
    <row r="5" spans="2:9" x14ac:dyDescent="0.2">
      <c r="B5" s="50" t="s">
        <v>94</v>
      </c>
      <c r="C5" s="51"/>
      <c r="D5" s="51"/>
      <c r="E5" s="51"/>
      <c r="F5" s="51"/>
      <c r="G5" s="51"/>
      <c r="H5" s="52"/>
    </row>
    <row r="6" spans="2:9" ht="15.75" customHeight="1" thickBot="1" x14ac:dyDescent="0.25">
      <c r="B6" s="53" t="s">
        <v>3</v>
      </c>
      <c r="C6" s="54"/>
      <c r="D6" s="54"/>
      <c r="E6" s="54"/>
      <c r="F6" s="54"/>
      <c r="G6" s="54"/>
      <c r="H6" s="55"/>
    </row>
    <row r="7" spans="2:9" ht="24.75" customHeight="1" thickBot="1" x14ac:dyDescent="0.25">
      <c r="B7" s="37" t="s">
        <v>4</v>
      </c>
      <c r="C7" s="39" t="s">
        <v>5</v>
      </c>
      <c r="D7" s="40"/>
      <c r="E7" s="40"/>
      <c r="F7" s="40"/>
      <c r="G7" s="41"/>
      <c r="H7" s="42" t="s">
        <v>6</v>
      </c>
    </row>
    <row r="8" spans="2:9" ht="24.75" thickBot="1" x14ac:dyDescent="0.25">
      <c r="B8" s="38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3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179143866.62</v>
      </c>
      <c r="D10" s="8">
        <f>SUM(D12,D20,D30,D40,D50,D60,D64,D73,D77)</f>
        <v>13843255.77</v>
      </c>
      <c r="E10" s="28">
        <f t="shared" ref="E10:H10" si="0">SUM(E12,E20,E30,E40,E50,E60,E64,E73,E77)</f>
        <v>192987122.39000002</v>
      </c>
      <c r="F10" s="8">
        <f t="shared" si="0"/>
        <v>186246390.32999998</v>
      </c>
      <c r="G10" s="8">
        <f t="shared" si="0"/>
        <v>181239644.19</v>
      </c>
      <c r="H10" s="28">
        <f t="shared" si="0"/>
        <v>6740732.0600000052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150649988.28</v>
      </c>
      <c r="D12" s="7">
        <f>SUM(D13:D19)</f>
        <v>12482699.640000001</v>
      </c>
      <c r="E12" s="29">
        <f t="shared" ref="E12:H12" si="1">SUM(E13:E19)</f>
        <v>163132687.92000002</v>
      </c>
      <c r="F12" s="7">
        <f t="shared" si="1"/>
        <v>160126497.22999999</v>
      </c>
      <c r="G12" s="7">
        <f t="shared" si="1"/>
        <v>155119751.09</v>
      </c>
      <c r="H12" s="29">
        <f t="shared" si="1"/>
        <v>3006190.6900000055</v>
      </c>
    </row>
    <row r="13" spans="2:9" ht="24" x14ac:dyDescent="0.2">
      <c r="B13" s="10" t="s">
        <v>14</v>
      </c>
      <c r="C13" s="25">
        <v>105384692.55</v>
      </c>
      <c r="D13" s="25">
        <f>25167560.33-24671539.54</f>
        <v>496020.78999999911</v>
      </c>
      <c r="E13" s="30">
        <f>SUM(C13:D13)</f>
        <v>105880713.34</v>
      </c>
      <c r="F13" s="26">
        <v>105229584.91</v>
      </c>
      <c r="G13" s="26">
        <f>+F13</f>
        <v>105229584.91</v>
      </c>
      <c r="H13" s="34">
        <f>SUM(E13-F13)</f>
        <v>651128.43000000715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16104809.280000001</v>
      </c>
      <c r="D15" s="25">
        <v>4203851.74</v>
      </c>
      <c r="E15" s="30">
        <f t="shared" si="2"/>
        <v>20308661.020000003</v>
      </c>
      <c r="F15" s="26">
        <v>20900809.91</v>
      </c>
      <c r="G15" s="26">
        <f>+F15</f>
        <v>20900809.91</v>
      </c>
      <c r="H15" s="34">
        <f t="shared" si="3"/>
        <v>-592148.88999999687</v>
      </c>
    </row>
    <row r="16" spans="2:9" x14ac:dyDescent="0.2">
      <c r="B16" s="10" t="s">
        <v>17</v>
      </c>
      <c r="C16" s="25">
        <v>20210429.759999998</v>
      </c>
      <c r="D16" s="25">
        <v>6237817.1100000003</v>
      </c>
      <c r="E16" s="30">
        <f t="shared" si="2"/>
        <v>26448246.869999997</v>
      </c>
      <c r="F16" s="26">
        <v>24887107.190000001</v>
      </c>
      <c r="G16" s="26">
        <f>+F16-5006746.14</f>
        <v>19880361.050000001</v>
      </c>
      <c r="H16" s="34">
        <f t="shared" si="3"/>
        <v>1561139.679999996</v>
      </c>
    </row>
    <row r="17" spans="2:8" x14ac:dyDescent="0.2">
      <c r="B17" s="10" t="s">
        <v>18</v>
      </c>
      <c r="C17" s="25">
        <v>6657428.2599999998</v>
      </c>
      <c r="D17" s="25">
        <v>1545010</v>
      </c>
      <c r="E17" s="30">
        <f t="shared" si="2"/>
        <v>8202438.2599999998</v>
      </c>
      <c r="F17" s="26">
        <v>8535722.1400000006</v>
      </c>
      <c r="G17" s="26">
        <f>+F17</f>
        <v>8535722.1400000006</v>
      </c>
      <c r="H17" s="34">
        <f t="shared" si="3"/>
        <v>-333283.88000000082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2292628.4300000002</v>
      </c>
      <c r="D19" s="25">
        <v>0</v>
      </c>
      <c r="E19" s="30">
        <f t="shared" si="2"/>
        <v>2292628.4300000002</v>
      </c>
      <c r="F19" s="26">
        <v>573273.07999999996</v>
      </c>
      <c r="G19" s="26">
        <f>+F19</f>
        <v>573273.07999999996</v>
      </c>
      <c r="H19" s="34">
        <f t="shared" si="3"/>
        <v>1719355.35</v>
      </c>
    </row>
    <row r="20" spans="2:8" s="9" customFormat="1" ht="24" x14ac:dyDescent="0.2">
      <c r="B20" s="12" t="s">
        <v>21</v>
      </c>
      <c r="C20" s="7">
        <f>SUM(C21:C29)</f>
        <v>3901532</v>
      </c>
      <c r="D20" s="7">
        <f t="shared" ref="D20:H20" si="4">SUM(D21:D29)</f>
        <v>-36688.910000000003</v>
      </c>
      <c r="E20" s="29">
        <f t="shared" si="4"/>
        <v>3864843.09</v>
      </c>
      <c r="F20" s="7">
        <f t="shared" si="4"/>
        <v>1983615.5099999998</v>
      </c>
      <c r="G20" s="7">
        <f t="shared" si="4"/>
        <v>1983615.5099999998</v>
      </c>
      <c r="H20" s="29">
        <f t="shared" si="4"/>
        <v>1881227.58</v>
      </c>
    </row>
    <row r="21" spans="2:8" ht="24" x14ac:dyDescent="0.2">
      <c r="B21" s="10" t="s">
        <v>22</v>
      </c>
      <c r="C21" s="25">
        <v>2361737.66</v>
      </c>
      <c r="D21" s="25">
        <v>708.94</v>
      </c>
      <c r="E21" s="30">
        <f t="shared" si="2"/>
        <v>2362446.6</v>
      </c>
      <c r="F21" s="26">
        <v>1221725.77</v>
      </c>
      <c r="G21" s="26">
        <f>+F21</f>
        <v>1221725.77</v>
      </c>
      <c r="H21" s="34">
        <f t="shared" si="3"/>
        <v>1140720.83</v>
      </c>
    </row>
    <row r="22" spans="2:8" x14ac:dyDescent="0.2">
      <c r="B22" s="10" t="s">
        <v>23</v>
      </c>
      <c r="C22" s="25">
        <v>117065</v>
      </c>
      <c r="D22" s="25">
        <v>0</v>
      </c>
      <c r="E22" s="30">
        <f t="shared" si="2"/>
        <v>117065</v>
      </c>
      <c r="F22" s="26">
        <v>89643.48</v>
      </c>
      <c r="G22" s="26">
        <f>+F22</f>
        <v>89643.48</v>
      </c>
      <c r="H22" s="34">
        <f t="shared" si="3"/>
        <v>27421.520000000004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786220</v>
      </c>
      <c r="D24" s="25">
        <v>-63888.51</v>
      </c>
      <c r="E24" s="30">
        <f t="shared" si="2"/>
        <v>722331.49</v>
      </c>
      <c r="F24" s="26">
        <v>567322.11</v>
      </c>
      <c r="G24" s="26">
        <f>+F24</f>
        <v>567322.11</v>
      </c>
      <c r="H24" s="34">
        <f t="shared" si="3"/>
        <v>155009.38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173000</v>
      </c>
      <c r="D26" s="25">
        <v>0</v>
      </c>
      <c r="E26" s="30">
        <f t="shared" si="2"/>
        <v>173000</v>
      </c>
      <c r="F26" s="26">
        <v>74975.97</v>
      </c>
      <c r="G26" s="26">
        <f>+F26</f>
        <v>74975.97</v>
      </c>
      <c r="H26" s="34">
        <f t="shared" si="3"/>
        <v>98024.03</v>
      </c>
    </row>
    <row r="27" spans="2:8" ht="24" x14ac:dyDescent="0.2">
      <c r="B27" s="10" t="s">
        <v>28</v>
      </c>
      <c r="C27" s="25">
        <v>39289.339999999997</v>
      </c>
      <c r="D27" s="25">
        <v>18210.66</v>
      </c>
      <c r="E27" s="30">
        <f t="shared" si="2"/>
        <v>57500</v>
      </c>
      <c r="F27" s="26">
        <v>0</v>
      </c>
      <c r="G27" s="26">
        <v>0</v>
      </c>
      <c r="H27" s="34">
        <f t="shared" si="3"/>
        <v>57500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424220</v>
      </c>
      <c r="D29" s="25">
        <v>8280</v>
      </c>
      <c r="E29" s="30">
        <f t="shared" si="2"/>
        <v>432500</v>
      </c>
      <c r="F29" s="26">
        <v>29948.18</v>
      </c>
      <c r="G29" s="26">
        <f>+F29</f>
        <v>29948.18</v>
      </c>
      <c r="H29" s="34">
        <f t="shared" si="3"/>
        <v>402551.82</v>
      </c>
    </row>
    <row r="30" spans="2:8" s="9" customFormat="1" ht="24" x14ac:dyDescent="0.2">
      <c r="B30" s="12" t="s">
        <v>31</v>
      </c>
      <c r="C30" s="7">
        <f>SUM(C31:C39)</f>
        <v>22192346.34</v>
      </c>
      <c r="D30" s="7">
        <f t="shared" ref="D30:H30" si="5">SUM(D31:D39)</f>
        <v>1216230.1299999999</v>
      </c>
      <c r="E30" s="29">
        <f t="shared" si="5"/>
        <v>23408576.469999999</v>
      </c>
      <c r="F30" s="7">
        <f t="shared" si="5"/>
        <v>22050283.68</v>
      </c>
      <c r="G30" s="7">
        <f t="shared" si="5"/>
        <v>22050283.68</v>
      </c>
      <c r="H30" s="29">
        <f t="shared" si="5"/>
        <v>1358292.79</v>
      </c>
    </row>
    <row r="31" spans="2:8" x14ac:dyDescent="0.2">
      <c r="B31" s="10" t="s">
        <v>32</v>
      </c>
      <c r="C31" s="25">
        <v>674720</v>
      </c>
      <c r="D31" s="25">
        <v>-145646.82</v>
      </c>
      <c r="E31" s="30">
        <f t="shared" si="2"/>
        <v>529073.17999999993</v>
      </c>
      <c r="F31" s="26">
        <v>435633</v>
      </c>
      <c r="G31" s="26">
        <f>+F31</f>
        <v>435633</v>
      </c>
      <c r="H31" s="34">
        <f t="shared" si="3"/>
        <v>93440.179999999935</v>
      </c>
    </row>
    <row r="32" spans="2:8" x14ac:dyDescent="0.2">
      <c r="B32" s="10" t="s">
        <v>33</v>
      </c>
      <c r="C32" s="25">
        <v>348000</v>
      </c>
      <c r="D32" s="25">
        <v>0</v>
      </c>
      <c r="E32" s="30">
        <f t="shared" si="2"/>
        <v>348000</v>
      </c>
      <c r="F32" s="26">
        <v>151713.29999999999</v>
      </c>
      <c r="G32" s="26">
        <f>+F32</f>
        <v>151713.29999999999</v>
      </c>
      <c r="H32" s="34">
        <f t="shared" si="3"/>
        <v>196286.7</v>
      </c>
    </row>
    <row r="33" spans="2:8" ht="24" x14ac:dyDescent="0.2">
      <c r="B33" s="10" t="s">
        <v>34</v>
      </c>
      <c r="C33" s="25">
        <v>288000</v>
      </c>
      <c r="D33" s="25">
        <v>129068.85</v>
      </c>
      <c r="E33" s="30">
        <f t="shared" si="2"/>
        <v>417068.85</v>
      </c>
      <c r="F33" s="26">
        <v>417068.85</v>
      </c>
      <c r="G33" s="26">
        <f>+F33</f>
        <v>417068.85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312000</v>
      </c>
      <c r="D34" s="25">
        <v>0</v>
      </c>
      <c r="E34" s="30">
        <f t="shared" si="2"/>
        <v>312000</v>
      </c>
      <c r="F34" s="26">
        <v>139992.35999999999</v>
      </c>
      <c r="G34" s="26">
        <f>+F34</f>
        <v>139992.35999999999</v>
      </c>
      <c r="H34" s="34">
        <f t="shared" si="3"/>
        <v>172007.64</v>
      </c>
    </row>
    <row r="35" spans="2:8" ht="24" x14ac:dyDescent="0.2">
      <c r="B35" s="10" t="s">
        <v>36</v>
      </c>
      <c r="C35" s="25">
        <v>324000</v>
      </c>
      <c r="D35" s="25">
        <v>509922.62</v>
      </c>
      <c r="E35" s="30">
        <f t="shared" si="2"/>
        <v>833922.62</v>
      </c>
      <c r="F35" s="26">
        <v>738164.92</v>
      </c>
      <c r="G35" s="26">
        <f>+F35</f>
        <v>738164.92</v>
      </c>
      <c r="H35" s="34">
        <f t="shared" si="3"/>
        <v>95757.699999999953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1226200</v>
      </c>
      <c r="D37" s="25">
        <v>0</v>
      </c>
      <c r="E37" s="30">
        <f t="shared" si="2"/>
        <v>1226200</v>
      </c>
      <c r="F37" s="26">
        <v>532623.18000000005</v>
      </c>
      <c r="G37" s="26">
        <f>+F37</f>
        <v>532623.18000000005</v>
      </c>
      <c r="H37" s="34">
        <f t="shared" si="3"/>
        <v>693576.82</v>
      </c>
    </row>
    <row r="38" spans="2:8" x14ac:dyDescent="0.2">
      <c r="B38" s="10" t="s">
        <v>39</v>
      </c>
      <c r="C38" s="25">
        <v>220000</v>
      </c>
      <c r="D38" s="25">
        <v>0</v>
      </c>
      <c r="E38" s="30">
        <f t="shared" si="2"/>
        <v>220000</v>
      </c>
      <c r="F38" s="26">
        <v>112776.25</v>
      </c>
      <c r="G38" s="26">
        <f>+F38</f>
        <v>112776.25</v>
      </c>
      <c r="H38" s="34">
        <f t="shared" si="3"/>
        <v>107223.75</v>
      </c>
    </row>
    <row r="39" spans="2:8" x14ac:dyDescent="0.2">
      <c r="B39" s="10" t="s">
        <v>40</v>
      </c>
      <c r="C39" s="25">
        <v>18799426.34</v>
      </c>
      <c r="D39" s="25">
        <v>722885.48</v>
      </c>
      <c r="E39" s="30">
        <f t="shared" si="2"/>
        <v>19522311.82</v>
      </c>
      <c r="F39" s="26">
        <v>19522311.82</v>
      </c>
      <c r="G39" s="26">
        <f>+F39</f>
        <v>19522311.82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2400000</v>
      </c>
      <c r="D40" s="7">
        <f t="shared" ref="D40:H40" si="6">SUM(D41:D49)</f>
        <v>-4939</v>
      </c>
      <c r="E40" s="29">
        <f t="shared" si="6"/>
        <v>2395061</v>
      </c>
      <c r="F40" s="7">
        <f t="shared" si="6"/>
        <v>1900040</v>
      </c>
      <c r="G40" s="7">
        <f t="shared" si="6"/>
        <v>1900040</v>
      </c>
      <c r="H40" s="29">
        <f t="shared" si="6"/>
        <v>495021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f>+F42</f>
        <v>0</v>
      </c>
      <c r="H42" s="34">
        <f t="shared" si="3"/>
        <v>0</v>
      </c>
    </row>
    <row r="43" spans="2:8" x14ac:dyDescent="0.2">
      <c r="B43" s="10" t="s">
        <v>44</v>
      </c>
      <c r="C43" s="25">
        <v>2400000</v>
      </c>
      <c r="D43" s="25">
        <v>-4939</v>
      </c>
      <c r="E43" s="30">
        <f t="shared" si="2"/>
        <v>2395061</v>
      </c>
      <c r="F43" s="26">
        <v>1900040</v>
      </c>
      <c r="G43" s="26">
        <f>+F43</f>
        <v>1900040</v>
      </c>
      <c r="H43" s="34">
        <f t="shared" si="3"/>
        <v>495021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185953.90999999997</v>
      </c>
      <c r="E50" s="29">
        <f t="shared" si="7"/>
        <v>185953.90999999997</v>
      </c>
      <c r="F50" s="7">
        <f t="shared" si="7"/>
        <v>185953.90999999997</v>
      </c>
      <c r="G50" s="7">
        <f t="shared" si="7"/>
        <v>185953.90999999997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79225.399999999994</v>
      </c>
      <c r="E51" s="30">
        <f t="shared" si="2"/>
        <v>79225.399999999994</v>
      </c>
      <c r="F51" s="26">
        <v>79225.399999999994</v>
      </c>
      <c r="G51" s="26">
        <f>+F51</f>
        <v>79225.399999999994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f>+G52</f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106728.51</v>
      </c>
      <c r="E59" s="30">
        <f t="shared" si="2"/>
        <v>106728.51</v>
      </c>
      <c r="F59" s="26">
        <v>106728.51</v>
      </c>
      <c r="G59" s="26">
        <f>+F59</f>
        <v>106728.51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44600168</v>
      </c>
      <c r="D85" s="17">
        <f t="shared" ref="D85:H85" si="14">SUM(D86,D94,D104,D114,D124,D134,D138,D147,D151)</f>
        <v>4490120</v>
      </c>
      <c r="E85" s="31">
        <f t="shared" si="14"/>
        <v>49090288</v>
      </c>
      <c r="F85" s="17">
        <f t="shared" si="14"/>
        <v>45178890.219999999</v>
      </c>
      <c r="G85" s="17">
        <f t="shared" si="14"/>
        <v>45178890.219999999</v>
      </c>
      <c r="H85" s="31">
        <f t="shared" si="14"/>
        <v>3911397.779999997</v>
      </c>
      <c r="M85" s="18"/>
    </row>
    <row r="86" spans="2:13" x14ac:dyDescent="0.2">
      <c r="B86" s="19" t="s">
        <v>13</v>
      </c>
      <c r="C86" s="7">
        <f>SUM(C87:C93)</f>
        <v>43631728</v>
      </c>
      <c r="D86" s="7">
        <f t="shared" ref="D86:H86" si="15">SUM(D87:D93)</f>
        <v>1266060</v>
      </c>
      <c r="E86" s="29">
        <f t="shared" si="15"/>
        <v>44897788</v>
      </c>
      <c r="F86" s="7">
        <f t="shared" si="15"/>
        <v>40986390.219999999</v>
      </c>
      <c r="G86" s="7">
        <f t="shared" si="15"/>
        <v>40986390.219999999</v>
      </c>
      <c r="H86" s="29">
        <f t="shared" si="15"/>
        <v>3911397.779999997</v>
      </c>
    </row>
    <row r="87" spans="2:13" ht="24" x14ac:dyDescent="0.2">
      <c r="B87" s="10" t="s">
        <v>14</v>
      </c>
      <c r="C87" s="25">
        <v>26390961.93</v>
      </c>
      <c r="D87" s="25">
        <v>1716274</v>
      </c>
      <c r="E87" s="30">
        <f>SUM(C87:D87)</f>
        <v>28107235.93</v>
      </c>
      <c r="F87" s="26">
        <v>28207857.600000001</v>
      </c>
      <c r="G87" s="26">
        <f>+F87</f>
        <v>28207857.600000001</v>
      </c>
      <c r="H87" s="34">
        <f t="shared" ref="H87:H153" si="16">SUM(E87-F87)</f>
        <v>-100621.67000000179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4640949.0599999996</v>
      </c>
      <c r="D89" s="25">
        <v>0</v>
      </c>
      <c r="E89" s="30">
        <f t="shared" si="17"/>
        <v>4640949.0599999996</v>
      </c>
      <c r="F89" s="26">
        <v>4676767.66</v>
      </c>
      <c r="G89" s="26">
        <f>+F89</f>
        <v>4676767.66</v>
      </c>
      <c r="H89" s="34">
        <f t="shared" si="16"/>
        <v>-35818.600000000559</v>
      </c>
    </row>
    <row r="90" spans="2:13" x14ac:dyDescent="0.2">
      <c r="B90" s="10" t="s">
        <v>17</v>
      </c>
      <c r="C90" s="25">
        <v>10361625.199999999</v>
      </c>
      <c r="D90" s="25">
        <v>-450214</v>
      </c>
      <c r="E90" s="30">
        <f t="shared" si="17"/>
        <v>9911411.1999999993</v>
      </c>
      <c r="F90" s="26">
        <v>5925769.96</v>
      </c>
      <c r="G90" s="26">
        <f>+F90</f>
        <v>5925769.96</v>
      </c>
      <c r="H90" s="34">
        <f t="shared" si="16"/>
        <v>3985641.2399999993</v>
      </c>
    </row>
    <row r="91" spans="2:13" x14ac:dyDescent="0.2">
      <c r="B91" s="10" t="s">
        <v>18</v>
      </c>
      <c r="C91" s="25">
        <v>2238191.81</v>
      </c>
      <c r="D91" s="25">
        <v>0</v>
      </c>
      <c r="E91" s="30">
        <f t="shared" si="17"/>
        <v>2238191.81</v>
      </c>
      <c r="F91" s="26">
        <v>2175995</v>
      </c>
      <c r="G91" s="26">
        <f>+F91</f>
        <v>2175995</v>
      </c>
      <c r="H91" s="34">
        <f t="shared" si="16"/>
        <v>62196.810000000056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968440</v>
      </c>
      <c r="D94" s="7">
        <f t="shared" ref="D94:H94" si="18">SUM(D95:D103)</f>
        <v>3224060</v>
      </c>
      <c r="E94" s="29">
        <f t="shared" si="18"/>
        <v>4192500</v>
      </c>
      <c r="F94" s="7">
        <f t="shared" si="18"/>
        <v>4192500</v>
      </c>
      <c r="G94" s="7">
        <f t="shared" si="18"/>
        <v>4192500</v>
      </c>
      <c r="H94" s="29">
        <f t="shared" si="18"/>
        <v>0</v>
      </c>
    </row>
    <row r="95" spans="2:13" ht="24" x14ac:dyDescent="0.2">
      <c r="B95" s="10" t="s">
        <v>22</v>
      </c>
      <c r="C95" s="25">
        <v>543440</v>
      </c>
      <c r="D95" s="25">
        <v>3468667.46</v>
      </c>
      <c r="E95" s="30">
        <f t="shared" si="17"/>
        <v>4012107.46</v>
      </c>
      <c r="F95" s="26">
        <v>4012107.46</v>
      </c>
      <c r="G95" s="26">
        <f>+F95</f>
        <v>4012107.46</v>
      </c>
      <c r="H95" s="34">
        <f t="shared" si="16"/>
        <v>0</v>
      </c>
    </row>
    <row r="96" spans="2:13" x14ac:dyDescent="0.2">
      <c r="B96" s="10" t="s">
        <v>23</v>
      </c>
      <c r="C96" s="25"/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315000</v>
      </c>
      <c r="D98" s="25">
        <v>-134607.46</v>
      </c>
      <c r="E98" s="30">
        <f t="shared" si="17"/>
        <v>180392.54</v>
      </c>
      <c r="F98" s="26">
        <v>180392.54</v>
      </c>
      <c r="G98" s="26">
        <f>+F98</f>
        <v>180392.54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50000</v>
      </c>
      <c r="D101" s="25">
        <v>-50000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60000</v>
      </c>
      <c r="D103" s="25">
        <v>-60000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223744034.62</v>
      </c>
      <c r="D160" s="24">
        <f t="shared" ref="D160:G160" si="28">SUM(D10,D85)</f>
        <v>18333375.77</v>
      </c>
      <c r="E160" s="32">
        <f>SUM(E10,E85)</f>
        <v>242077410.39000002</v>
      </c>
      <c r="F160" s="24">
        <f t="shared" si="28"/>
        <v>231425280.54999998</v>
      </c>
      <c r="G160" s="24">
        <f t="shared" si="28"/>
        <v>226418534.41</v>
      </c>
      <c r="H160" s="32">
        <f>SUM(H10,H85)</f>
        <v>10652129.840000002</v>
      </c>
    </row>
    <row r="161" spans="2:6" s="35" customFormat="1" x14ac:dyDescent="0.2"/>
    <row r="162" spans="2:6" s="35" customFormat="1" x14ac:dyDescent="0.2">
      <c r="B162" s="36" t="s">
        <v>93</v>
      </c>
    </row>
    <row r="163" spans="2:6" s="35" customFormat="1" x14ac:dyDescent="0.2"/>
    <row r="164" spans="2:6" s="35" customFormat="1" x14ac:dyDescent="0.2"/>
    <row r="165" spans="2:6" s="35" customFormat="1" x14ac:dyDescent="0.2"/>
    <row r="166" spans="2:6" s="35" customFormat="1" x14ac:dyDescent="0.2"/>
    <row r="167" spans="2:6" s="35" customFormat="1" x14ac:dyDescent="0.2"/>
    <row r="168" spans="2:6" s="35" customFormat="1" x14ac:dyDescent="0.2"/>
    <row r="169" spans="2:6" s="35" customFormat="1" x14ac:dyDescent="0.2">
      <c r="B169" s="35" t="s">
        <v>89</v>
      </c>
      <c r="F169" s="35" t="s">
        <v>90</v>
      </c>
    </row>
    <row r="170" spans="2:6" s="35" customFormat="1" x14ac:dyDescent="0.2">
      <c r="B170" s="35" t="s">
        <v>91</v>
      </c>
      <c r="F170" s="35" t="s">
        <v>92</v>
      </c>
    </row>
    <row r="171" spans="2:6" s="35" customFormat="1" x14ac:dyDescent="0.2"/>
    <row r="172" spans="2:6" s="35" customFormat="1" x14ac:dyDescent="0.2"/>
    <row r="173" spans="2:6" s="35" customFormat="1" x14ac:dyDescent="0.2"/>
    <row r="174" spans="2:6" s="35" customFormat="1" x14ac:dyDescent="0.2"/>
    <row r="175" spans="2:6" s="35" customFormat="1" x14ac:dyDescent="0.2"/>
    <row r="176" spans="2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7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2023-02-07T15:50:17Z</cp:lastPrinted>
  <dcterms:created xsi:type="dcterms:W3CDTF">2020-01-08T21:14:59Z</dcterms:created>
  <dcterms:modified xsi:type="dcterms:W3CDTF">2023-02-07T15:50:18Z</dcterms:modified>
</cp:coreProperties>
</file>